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5" windowWidth="15135" windowHeight="9555" activeTab="0"/>
  </bookViews>
  <sheets>
    <sheet name="Tabelle1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<sst xmlns="http://schemas.openxmlformats.org/spreadsheetml/2006/main" count="22" uniqueCount="20">
  <si>
    <t>© Friedrich Sick</t>
  </si>
  <si>
    <t>Aufgabe:</t>
  </si>
  <si>
    <r>
      <t xml:space="preserve">Die (ungefähre) </t>
    </r>
    <r>
      <rPr>
        <b/>
        <sz val="10"/>
        <rFont val="Arial"/>
        <family val="2"/>
      </rPr>
      <t>Betriebstemperatur</t>
    </r>
    <r>
      <rPr>
        <sz val="10"/>
        <rFont val="Arial"/>
        <family val="2"/>
      </rPr>
      <t xml:space="preserve"> der Glühlampe soll ermittelt werden!</t>
    </r>
  </si>
  <si>
    <t>Daten:</t>
  </si>
  <si>
    <t>Widerstandsmessung mit dem Ohm-Meter</t>
  </si>
  <si>
    <t>Nennspannung</t>
  </si>
  <si>
    <t>Nennstrom</t>
  </si>
  <si>
    <t>[W]</t>
  </si>
  <si>
    <t>[V]</t>
  </si>
  <si>
    <t>[A]</t>
  </si>
  <si>
    <t>Material der Glühwendel</t>
  </si>
  <si>
    <t>Wolfram</t>
  </si>
  <si>
    <t>Bestimme:</t>
  </si>
  <si>
    <t>TK-Wert für Wolfram</t>
  </si>
  <si>
    <t>[1/K]</t>
  </si>
  <si>
    <t>Den Betriebswiderstand der Glühlampe</t>
  </si>
  <si>
    <t>Die Widerstandsänderung</t>
  </si>
  <si>
    <t>Die Betriebstemperatur</t>
  </si>
  <si>
    <t>[°C]</t>
  </si>
  <si>
    <t>zurück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</si>
</sst>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2" fillId="4" borderId="4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0" fillId="7" borderId="3" xfId="0" applyFill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2" fillId="7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1" fontId="2" fillId="0" borderId="4" xfId="0" applyNumberFormat="1" applyFont="1" applyFill="1" applyBorder="1" applyAlignment="1" applyProtection="1">
      <alignment horizontal="center"/>
      <protection locked="0"/>
    </xf>
    <xf numFmtId="0" fontId="0" fillId="8" borderId="1" xfId="0" applyFill="1" applyBorder="1" applyAlignment="1">
      <alignment horizontal="right"/>
    </xf>
    <xf numFmtId="0" fontId="0" fillId="8" borderId="2" xfId="0" applyFill="1" applyBorder="1" applyAlignment="1">
      <alignment horizontal="right"/>
    </xf>
    <xf numFmtId="0" fontId="0" fillId="8" borderId="3" xfId="0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7" fillId="7" borderId="11" xfId="17" applyFont="1" applyFill="1" applyBorder="1" applyAlignment="1">
      <alignment horizontal="center"/>
    </xf>
    <xf numFmtId="0" fontId="7" fillId="7" borderId="12" xfId="17" applyFont="1" applyFill="1" applyBorder="1" applyAlignment="1">
      <alignment horizontal="center"/>
    </xf>
    <xf numFmtId="0" fontId="7" fillId="7" borderId="13" xfId="17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mp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showRowColHeaders="0" showZeros="0" tabSelected="1" showOutlineSymbols="0" workbookViewId="0" topLeftCell="A1">
      <selection activeCell="C27" sqref="C27:E27"/>
    </sheetView>
  </sheetViews>
  <sheetFormatPr defaultColWidth="11.421875" defaultRowHeight="12.75"/>
  <cols>
    <col min="1" max="16384" width="2.7109375" style="2" customWidth="1"/>
  </cols>
  <sheetData>
    <row r="1" ht="13.5">
      <c r="A1" s="1" t="s">
        <v>0</v>
      </c>
    </row>
    <row r="2" ht="13.5" thickBot="1"/>
    <row r="3" spans="2:31" ht="12.75">
      <c r="B3" s="14" t="s">
        <v>1</v>
      </c>
      <c r="C3" s="14"/>
      <c r="D3" s="14"/>
      <c r="E3" s="14"/>
      <c r="H3" s="15" t="s">
        <v>2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7"/>
    </row>
    <row r="4" spans="8:31" ht="13.5" thickBot="1">
      <c r="H4" s="18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"/>
    </row>
    <row r="5" ht="13.5" thickBot="1"/>
    <row r="6" spans="2:26" ht="13.5" thickBot="1">
      <c r="B6" s="14" t="s">
        <v>3</v>
      </c>
      <c r="C6" s="14"/>
      <c r="D6" s="14"/>
      <c r="E6" s="14"/>
      <c r="H6" s="6" t="s">
        <v>4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W6" s="38">
        <v>1.8</v>
      </c>
      <c r="X6" s="38"/>
      <c r="Y6" s="30" t="s">
        <v>7</v>
      </c>
      <c r="Z6" s="30"/>
    </row>
    <row r="7" spans="8:26" ht="13.5" thickBot="1">
      <c r="H7" s="21" t="s">
        <v>5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3"/>
      <c r="W7" s="39">
        <v>3.5</v>
      </c>
      <c r="X7" s="39"/>
      <c r="Y7" s="39" t="s">
        <v>8</v>
      </c>
      <c r="Z7" s="39"/>
    </row>
    <row r="8" spans="8:26" ht="13.5" thickBot="1">
      <c r="H8" s="24" t="s">
        <v>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W8" s="40">
        <v>0.2</v>
      </c>
      <c r="X8" s="40"/>
      <c r="Y8" s="40" t="s">
        <v>9</v>
      </c>
      <c r="Z8" s="40"/>
    </row>
    <row r="9" spans="8:26" ht="13.5" thickBot="1">
      <c r="H9" s="27" t="s">
        <v>10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W9" s="32" t="s">
        <v>11</v>
      </c>
      <c r="X9" s="32"/>
      <c r="Y9" s="32"/>
      <c r="Z9" s="32"/>
    </row>
    <row r="11" ht="13.5" thickBot="1">
      <c r="B11" s="3"/>
    </row>
    <row r="12" spans="2:26" ht="13.5" thickBot="1">
      <c r="B12" s="14" t="s">
        <v>12</v>
      </c>
      <c r="C12" s="14"/>
      <c r="D12" s="14"/>
      <c r="E12" s="14"/>
      <c r="H12" s="35" t="s">
        <v>13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  <c r="U12" s="34"/>
      <c r="V12" s="34"/>
      <c r="W12" s="34"/>
      <c r="X12" s="34"/>
      <c r="Y12" s="33" t="s">
        <v>14</v>
      </c>
      <c r="Z12" s="33"/>
    </row>
    <row r="13" ht="12.75">
      <c r="V13" s="4" t="str">
        <f>IF(U12=0.0046,"Richtig!","?")</f>
        <v>?</v>
      </c>
    </row>
    <row r="15" ht="13.5" thickBot="1"/>
    <row r="16" spans="8:26" ht="13.5" thickBot="1">
      <c r="H16" s="6" t="s">
        <v>15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U16" s="13"/>
      <c r="V16" s="13"/>
      <c r="W16" s="13"/>
      <c r="X16" s="13"/>
      <c r="Y16" s="30" t="s">
        <v>7</v>
      </c>
      <c r="Z16" s="30"/>
    </row>
    <row r="17" ht="12.75">
      <c r="V17" s="4" t="str">
        <f>IF(U16=17.5,"Richtig!","?")</f>
        <v>?</v>
      </c>
    </row>
    <row r="18" spans="22:26" ht="12.75">
      <c r="V18" s="31">
        <f>IF(U16=0.7,"Ohmsches Gesetz üben!","")</f>
      </c>
      <c r="W18" s="31"/>
      <c r="X18" s="31"/>
      <c r="Y18" s="31"/>
      <c r="Z18" s="31"/>
    </row>
    <row r="19" spans="22:26" ht="12.75">
      <c r="V19" s="31"/>
      <c r="W19" s="31"/>
      <c r="X19" s="31"/>
      <c r="Y19" s="31"/>
      <c r="Z19" s="31"/>
    </row>
    <row r="20" ht="13.5" thickBot="1"/>
    <row r="21" spans="8:26" ht="13.5" thickBot="1">
      <c r="H21" s="6" t="s">
        <v>16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U21" s="13"/>
      <c r="V21" s="13"/>
      <c r="W21" s="13"/>
      <c r="X21" s="13"/>
      <c r="Y21" s="30" t="s">
        <v>7</v>
      </c>
      <c r="Z21" s="30"/>
    </row>
    <row r="22" ht="12.75">
      <c r="V22" s="4" t="str">
        <f>IF(U21=15.7,"Richtig!","?")</f>
        <v>?</v>
      </c>
    </row>
    <row r="23" ht="13.5" thickBot="1"/>
    <row r="24" spans="8:26" ht="13.5" thickBot="1">
      <c r="H24" s="9" t="s">
        <v>17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/>
      <c r="U24" s="13"/>
      <c r="V24" s="13"/>
      <c r="W24" s="13"/>
      <c r="X24" s="13"/>
      <c r="Y24" s="12" t="s">
        <v>18</v>
      </c>
      <c r="Z24" s="12"/>
    </row>
    <row r="25" ht="12.75">
      <c r="V25" s="4">
        <f>IF(AND(U24&gt;=1916,U24&lt;=1917),"Richtig","")</f>
      </c>
    </row>
    <row r="26" ht="13.5" thickBot="1">
      <c r="V26" s="5">
        <f>IF(AND(U24&lt;&gt;0,OR(U24&lt;1916,U24&gt;1917)),"leider falsch!","")</f>
      </c>
    </row>
    <row r="27" spans="3:22" ht="13.5" thickBot="1">
      <c r="C27" s="41" t="s">
        <v>19</v>
      </c>
      <c r="D27" s="42"/>
      <c r="E27" s="43"/>
      <c r="V27" s="5">
        <f>IF(AND(U24&gt;=1896,U24&lt;=1897),"Das ist die Temperaturänderung!","")</f>
      </c>
    </row>
    <row r="28" ht="12.75">
      <c r="V28" s="5">
        <f>IF(AND(U24&lt;1,U24&lt;&gt;0),"Formel falsch umgestellt!","")</f>
      </c>
    </row>
    <row r="29" ht="12.75">
      <c r="V29" s="5">
        <f>IF(AND(U24&gt;=1.8,U24&lt;=22),"Exponent berücksichtigt?","")</f>
      </c>
    </row>
  </sheetData>
  <sheetProtection password="C5C4" sheet="1" objects="1" scenarios="1"/>
  <mergeCells count="29">
    <mergeCell ref="Y6:Z6"/>
    <mergeCell ref="Y7:Z7"/>
    <mergeCell ref="Y8:Z8"/>
    <mergeCell ref="C27:E27"/>
    <mergeCell ref="U12:X12"/>
    <mergeCell ref="H12:S12"/>
    <mergeCell ref="W6:X6"/>
    <mergeCell ref="W7:X7"/>
    <mergeCell ref="W8:X8"/>
    <mergeCell ref="B3:E3"/>
    <mergeCell ref="B6:E6"/>
    <mergeCell ref="B12:E12"/>
    <mergeCell ref="H3:AE4"/>
    <mergeCell ref="H6:U6"/>
    <mergeCell ref="H7:U7"/>
    <mergeCell ref="H8:U8"/>
    <mergeCell ref="H9:U9"/>
    <mergeCell ref="W9:Z9"/>
    <mergeCell ref="Y12:Z12"/>
    <mergeCell ref="H16:S16"/>
    <mergeCell ref="H21:S21"/>
    <mergeCell ref="H24:S24"/>
    <mergeCell ref="Y24:Z24"/>
    <mergeCell ref="U24:X24"/>
    <mergeCell ref="U16:X16"/>
    <mergeCell ref="Y16:Z16"/>
    <mergeCell ref="V18:Z19"/>
    <mergeCell ref="U21:X21"/>
    <mergeCell ref="Y21:Z21"/>
  </mergeCells>
  <hyperlinks>
    <hyperlink ref="C27:E27" r:id="rId1" display="zurück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Friedrich Sick</dc:creator>
  <cp:keywords/>
  <dc:description/>
  <cp:lastModifiedBy>Friedrich Sick</cp:lastModifiedBy>
  <dcterms:created xsi:type="dcterms:W3CDTF">2004-03-27T08:56:42Z</dcterms:created>
  <dcterms:modified xsi:type="dcterms:W3CDTF">2004-03-30T10:05:31Z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